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gl\Documents\2026 CA ACTIVE PROJECTS\Memphis NSA\Solicitation\"/>
    </mc:Choice>
  </mc:AlternateContent>
  <xr:revisionPtr revIDLastSave="0" documentId="13_ncr:1_{954F3A67-8219-4AD0-BEF7-9205FA487814}" xr6:coauthVersionLast="47" xr6:coauthVersionMax="47" xr10:uidLastSave="{00000000-0000-0000-0000-000000000000}"/>
  <bookViews>
    <workbookView xWindow="30300" yWindow="1170" windowWidth="27300" windowHeight="15030" xr2:uid="{00000000-000D-0000-FFFF-FFFF00000000}"/>
  </bookViews>
  <sheets>
    <sheet name="Direct Labor Summary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8" i="3" l="1"/>
  <c r="B45" i="3"/>
  <c r="B42" i="3"/>
  <c r="B39" i="3"/>
  <c r="B30" i="3"/>
  <c r="B27" i="3"/>
  <c r="B24" i="3"/>
  <c r="B21" i="3"/>
  <c r="B18" i="3"/>
  <c r="B8" i="3"/>
  <c r="D45" i="3" l="1"/>
  <c r="D48" i="3"/>
  <c r="D42" i="3"/>
  <c r="D27" i="3"/>
  <c r="D21" i="3"/>
  <c r="D30" i="3"/>
  <c r="D24" i="3"/>
  <c r="D18" i="3"/>
  <c r="D39" i="3"/>
  <c r="D8" i="3"/>
  <c r="D14" i="3" s="1"/>
  <c r="D34" i="3" l="1"/>
  <c r="D52" i="3"/>
  <c r="D56" i="3" l="1"/>
  <c r="D61" i="3" l="1"/>
  <c r="D65" i="3" s="1"/>
</calcChain>
</file>

<file path=xl/sharedStrings.xml><?xml version="1.0" encoding="utf-8"?>
<sst xmlns="http://schemas.openxmlformats.org/spreadsheetml/2006/main" count="75" uniqueCount="43">
  <si>
    <t>Receiving/Storage/Holding Area</t>
  </si>
  <si>
    <t>Cases per Year</t>
  </si>
  <si>
    <t>Productivity Rate                                        (cases per person per productive hour)</t>
  </si>
  <si>
    <t>Direct Productive Hrs Required (cases/productivity rate)</t>
  </si>
  <si>
    <t>Direct Productive Hrs Required</t>
  </si>
  <si>
    <t>Square Feet per Year</t>
  </si>
  <si>
    <t>Productivity Rate                                              (sq ft per crew per productive hour)</t>
  </si>
  <si>
    <t>Direct Productive Hrs Required (sq ft/productivity rate)</t>
  </si>
  <si>
    <r>
      <t xml:space="preserve">                                     </t>
    </r>
    <r>
      <rPr>
        <b/>
        <u/>
        <sz val="12"/>
        <rFont val="Arial"/>
        <family val="2"/>
      </rPr>
      <t>Total Direct Productive Hours (ADDENDUM)</t>
    </r>
  </si>
  <si>
    <t>Administrative/Store/Patron Area</t>
  </si>
  <si>
    <t>Meat Processing Area</t>
  </si>
  <si>
    <t>(Identify only those hours used exclusively for doing these tasks - DO NOT include hours spent exclusively supervisory in nature)</t>
  </si>
  <si>
    <t>Shelf Stocking Direct Labor</t>
  </si>
  <si>
    <t>Receiving/Storage/Holding Area Direct Labor</t>
  </si>
  <si>
    <t>Custodial Direct Labor</t>
  </si>
  <si>
    <t>Outside Areas</t>
  </si>
  <si>
    <t>(Identify only those hours used exclusively in a supervisory capacity-DO NOT include hours spent performing direct labor tasks)</t>
  </si>
  <si>
    <t>Indirect Hrs Required</t>
  </si>
  <si>
    <t>Direct/Indirect Hrs Required</t>
  </si>
  <si>
    <t xml:space="preserve">(Enter data in cells with red font only.) </t>
  </si>
  <si>
    <t xml:space="preserve">DIRECT LABOR </t>
  </si>
  <si>
    <t>Shelf Stocking Direct Labor Subtotal</t>
  </si>
  <si>
    <t>Receiving/Storage/Holding Area Direct Labor Subtotal</t>
  </si>
  <si>
    <t>Custodial Direct Labor Subtotal</t>
  </si>
  <si>
    <t>TOTAL DIRECT LABOR HOURS</t>
  </si>
  <si>
    <t>Day Custodial Requirements</t>
  </si>
  <si>
    <t>SUPERVISION HOURS (Indirect Labor)</t>
  </si>
  <si>
    <t>TOTAL SUPERVISION AND DIRECT HOURS</t>
  </si>
  <si>
    <t xml:space="preserve">Direct Productive Hrs Required </t>
  </si>
  <si>
    <t>Offload Trucks</t>
  </si>
  <si>
    <t>Segregate Merchandise</t>
  </si>
  <si>
    <t>Store Merchandise</t>
  </si>
  <si>
    <t>Pull Merchandise</t>
  </si>
  <si>
    <t>Transport Merchandise</t>
  </si>
  <si>
    <t>RSHA Coverage (if required)</t>
  </si>
  <si>
    <t>Shelf Stocking</t>
  </si>
  <si>
    <t xml:space="preserve">Placement of Merchandise Within Item Allocation (Fronting and Facing)  </t>
  </si>
  <si>
    <t>Slack Out (see 4.3.3.2.1.)</t>
  </si>
  <si>
    <t>PM Hours</t>
  </si>
  <si>
    <t>Commissary: Memphis NSA</t>
  </si>
  <si>
    <r>
      <t xml:space="preserve">Indirect Labor Requirements
</t>
    </r>
    <r>
      <rPr>
        <sz val="10"/>
        <rFont val="Arial"/>
        <family val="2"/>
      </rPr>
      <t>(</t>
    </r>
    <r>
      <rPr>
        <sz val="9"/>
        <rFont val="Arial"/>
        <family val="2"/>
      </rPr>
      <t>MUST match total indirect hours shown on Cost Breakout)</t>
    </r>
  </si>
  <si>
    <r>
      <t xml:space="preserve">Direct/Indirect Labor Requirements
</t>
    </r>
    <r>
      <rPr>
        <sz val="10"/>
        <rFont val="Arial"/>
        <family val="2"/>
      </rPr>
      <t>(MUST match total hours shown on Cost Breakout)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</si>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</sst>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i/>
      <u/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u val="singleAccounting"/>
      <sz val="10"/>
      <name val="Arial"/>
      <family val="2"/>
    </font>
    <font>
      <u val="singleAccounting"/>
      <sz val="10"/>
      <name val="Arial"/>
      <family val="2"/>
    </font>
    <font>
      <b/>
      <i/>
      <u/>
      <sz val="10"/>
      <name val="Arial"/>
      <family val="2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 applyProtection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0" fillId="3" borderId="0" xfId="0" applyFill="1"/>
    <xf numFmtId="0" fontId="0" fillId="2" borderId="1" xfId="0" applyFill="1" applyBorder="1" applyAlignment="1">
      <alignment horizontal="centerContinuous"/>
    </xf>
    <xf numFmtId="0" fontId="0" fillId="0" borderId="1" xfId="0" applyBorder="1"/>
    <xf numFmtId="3" fontId="5" fillId="2" borderId="2" xfId="0" applyNumberFormat="1" applyFont="1" applyFill="1" applyBorder="1" applyAlignment="1">
      <alignment horizontal="centerContinuous"/>
    </xf>
    <xf numFmtId="3" fontId="0" fillId="0" borderId="0" xfId="0" applyNumberFormat="1"/>
    <xf numFmtId="0" fontId="7" fillId="2" borderId="0" xfId="0" applyFont="1" applyFill="1"/>
    <xf numFmtId="0" fontId="5" fillId="2" borderId="0" xfId="0" applyFont="1" applyFill="1"/>
    <xf numFmtId="0" fontId="2" fillId="2" borderId="0" xfId="0" applyFont="1" applyFill="1"/>
    <xf numFmtId="165" fontId="0" fillId="3" borderId="0" xfId="1" applyNumberFormat="1" applyFont="1" applyFill="1" applyBorder="1"/>
    <xf numFmtId="3" fontId="3" fillId="0" borderId="5" xfId="0" applyNumberFormat="1" applyFont="1" applyBorder="1" applyAlignment="1">
      <alignment horizontal="center" wrapText="1"/>
    </xf>
    <xf numFmtId="165" fontId="0" fillId="0" borderId="5" xfId="1" applyNumberFormat="1" applyFont="1" applyBorder="1"/>
    <xf numFmtId="0" fontId="3" fillId="0" borderId="6" xfId="0" applyFont="1" applyBorder="1" applyAlignment="1">
      <alignment horizontal="center" wrapText="1"/>
    </xf>
    <xf numFmtId="165" fontId="0" fillId="0" borderId="6" xfId="1" applyNumberFormat="1" applyFont="1" applyBorder="1"/>
    <xf numFmtId="165" fontId="3" fillId="0" borderId="6" xfId="1" applyNumberFormat="1" applyFont="1" applyBorder="1" applyAlignment="1">
      <alignment horizontal="center"/>
    </xf>
    <xf numFmtId="165" fontId="3" fillId="0" borderId="6" xfId="1" applyNumberFormat="1" applyFont="1" applyBorder="1" applyAlignment="1">
      <alignment horizontal="center" wrapText="1"/>
    </xf>
    <xf numFmtId="3" fontId="2" fillId="4" borderId="5" xfId="0" applyNumberFormat="1" applyFont="1" applyFill="1" applyBorder="1"/>
    <xf numFmtId="0" fontId="8" fillId="4" borderId="4" xfId="0" applyFont="1" applyFill="1" applyBorder="1"/>
    <xf numFmtId="165" fontId="9" fillId="0" borderId="6" xfId="1" applyNumberFormat="1" applyFont="1" applyBorder="1"/>
    <xf numFmtId="165" fontId="3" fillId="3" borderId="6" xfId="1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165" fontId="9" fillId="0" borderId="7" xfId="1" applyNumberFormat="1" applyFont="1" applyBorder="1"/>
    <xf numFmtId="165" fontId="3" fillId="0" borderId="7" xfId="1" applyNumberFormat="1" applyFont="1" applyBorder="1" applyAlignment="1">
      <alignment horizontal="center"/>
    </xf>
    <xf numFmtId="165" fontId="9" fillId="0" borderId="7" xfId="1" applyNumberFormat="1" applyFont="1" applyFill="1" applyBorder="1"/>
    <xf numFmtId="1" fontId="14" fillId="0" borderId="6" xfId="1" applyNumberFormat="1" applyFont="1" applyBorder="1" applyAlignment="1">
      <alignment horizontal="right"/>
    </xf>
    <xf numFmtId="0" fontId="0" fillId="2" borderId="9" xfId="0" applyFill="1" applyBorder="1"/>
    <xf numFmtId="1" fontId="9" fillId="0" borderId="6" xfId="1" applyNumberFormat="1" applyFont="1" applyBorder="1" applyAlignment="1">
      <alignment horizontal="center"/>
    </xf>
    <xf numFmtId="0" fontId="0" fillId="3" borderId="9" xfId="0" applyFill="1" applyBorder="1"/>
    <xf numFmtId="0" fontId="6" fillId="2" borderId="9" xfId="0" quotePrefix="1" applyFont="1" applyFill="1" applyBorder="1" applyAlignment="1">
      <alignment horizontal="left"/>
    </xf>
    <xf numFmtId="0" fontId="0" fillId="3" borderId="1" xfId="0" applyFill="1" applyBorder="1"/>
    <xf numFmtId="0" fontId="0" fillId="2" borderId="1" xfId="0" applyFill="1" applyBorder="1"/>
    <xf numFmtId="0" fontId="3" fillId="3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5" fontId="9" fillId="0" borderId="12" xfId="1" applyNumberFormat="1" applyFont="1" applyBorder="1"/>
    <xf numFmtId="0" fontId="7" fillId="0" borderId="0" xfId="0" applyFont="1"/>
    <xf numFmtId="0" fontId="3" fillId="0" borderId="9" xfId="0" applyFont="1" applyBorder="1"/>
    <xf numFmtId="0" fontId="13" fillId="4" borderId="13" xfId="0" applyFont="1" applyFill="1" applyBorder="1"/>
    <xf numFmtId="0" fontId="4" fillId="2" borderId="14" xfId="0" applyFont="1" applyFill="1" applyBorder="1" applyAlignment="1">
      <alignment horizontal="centerContinuous"/>
    </xf>
    <xf numFmtId="0" fontId="5" fillId="2" borderId="15" xfId="0" applyFont="1" applyFill="1" applyBorder="1" applyAlignment="1">
      <alignment horizontal="centerContinuous"/>
    </xf>
    <xf numFmtId="0" fontId="9" fillId="2" borderId="1" xfId="0" applyFont="1" applyFill="1" applyBorder="1"/>
    <xf numFmtId="0" fontId="9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5" fillId="2" borderId="16" xfId="0" applyFont="1" applyFill="1" applyBorder="1"/>
    <xf numFmtId="0" fontId="11" fillId="0" borderId="17" xfId="0" applyFont="1" applyBorder="1"/>
    <xf numFmtId="0" fontId="0" fillId="0" borderId="18" xfId="0" applyBorder="1"/>
    <xf numFmtId="0" fontId="4" fillId="2" borderId="2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 wrapText="1"/>
    </xf>
    <xf numFmtId="1" fontId="14" fillId="2" borderId="11" xfId="1" applyNumberFormat="1" applyFont="1" applyFill="1" applyBorder="1" applyAlignment="1">
      <alignment horizontal="right"/>
    </xf>
    <xf numFmtId="0" fontId="17" fillId="0" borderId="20" xfId="0" quotePrefix="1" applyFont="1" applyBorder="1" applyAlignment="1">
      <alignment horizontal="left"/>
    </xf>
    <xf numFmtId="0" fontId="11" fillId="0" borderId="8" xfId="0" applyFont="1" applyBorder="1"/>
    <xf numFmtId="0" fontId="0" fillId="0" borderId="3" xfId="0" applyBorder="1"/>
    <xf numFmtId="1" fontId="9" fillId="0" borderId="12" xfId="0" applyNumberFormat="1" applyFont="1" applyBorder="1"/>
    <xf numFmtId="165" fontId="4" fillId="2" borderId="21" xfId="1" applyNumberFormat="1" applyFont="1" applyFill="1" applyBorder="1" applyAlignment="1">
      <alignment horizontal="center"/>
    </xf>
    <xf numFmtId="165" fontId="5" fillId="2" borderId="21" xfId="1" applyNumberFormat="1" applyFont="1" applyFill="1" applyBorder="1" applyAlignment="1">
      <alignment horizontal="center"/>
    </xf>
    <xf numFmtId="0" fontId="9" fillId="2" borderId="22" xfId="0" applyFont="1" applyFill="1" applyBorder="1" applyAlignment="1">
      <alignment vertical="top" wrapText="1"/>
    </xf>
    <xf numFmtId="0" fontId="11" fillId="2" borderId="23" xfId="0" applyFont="1" applyFill="1" applyBorder="1"/>
    <xf numFmtId="165" fontId="3" fillId="0" borderId="24" xfId="1" applyNumberFormat="1" applyFont="1" applyBorder="1" applyAlignment="1">
      <alignment horizontal="center"/>
    </xf>
    <xf numFmtId="0" fontId="0" fillId="2" borderId="26" xfId="0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horizontal="center"/>
    </xf>
    <xf numFmtId="0" fontId="18" fillId="2" borderId="20" xfId="0" applyFont="1" applyFill="1" applyBorder="1"/>
    <xf numFmtId="0" fontId="11" fillId="2" borderId="1" xfId="0" applyFont="1" applyFill="1" applyBorder="1"/>
    <xf numFmtId="0" fontId="11" fillId="2" borderId="19" xfId="0" applyFont="1" applyFill="1" applyBorder="1"/>
    <xf numFmtId="0" fontId="0" fillId="4" borderId="0" xfId="0" applyFill="1"/>
    <xf numFmtId="0" fontId="18" fillId="2" borderId="4" xfId="0" applyFont="1" applyFill="1" applyBorder="1"/>
    <xf numFmtId="3" fontId="14" fillId="0" borderId="27" xfId="0" applyNumberFormat="1" applyFont="1" applyBorder="1"/>
    <xf numFmtId="164" fontId="3" fillId="0" borderId="28" xfId="0" applyNumberFormat="1" applyFont="1" applyBorder="1" applyAlignment="1">
      <alignment horizontal="center" wrapText="1"/>
    </xf>
    <xf numFmtId="0" fontId="1" fillId="0" borderId="0" xfId="0" applyFont="1"/>
    <xf numFmtId="165" fontId="15" fillId="0" borderId="20" xfId="1" applyNumberFormat="1" applyFont="1" applyFill="1" applyBorder="1" applyAlignment="1">
      <alignment horizontal="left"/>
    </xf>
    <xf numFmtId="1" fontId="14" fillId="0" borderId="6" xfId="1" applyNumberFormat="1" applyFont="1" applyFill="1" applyBorder="1" applyAlignment="1">
      <alignment horizontal="right"/>
    </xf>
    <xf numFmtId="165" fontId="3" fillId="0" borderId="7" xfId="1" applyNumberFormat="1" applyFont="1" applyFill="1" applyBorder="1" applyAlignment="1">
      <alignment horizontal="center"/>
    </xf>
    <xf numFmtId="165" fontId="3" fillId="0" borderId="6" xfId="1" applyNumberFormat="1" applyFont="1" applyFill="1" applyBorder="1" applyAlignment="1">
      <alignment horizontal="center" wrapText="1"/>
    </xf>
    <xf numFmtId="165" fontId="3" fillId="0" borderId="29" xfId="1" applyNumberFormat="1" applyFont="1" applyFill="1" applyBorder="1" applyAlignment="1">
      <alignment horizontal="center" wrapText="1"/>
    </xf>
    <xf numFmtId="165" fontId="8" fillId="0" borderId="8" xfId="1" applyNumberFormat="1" applyFont="1" applyFill="1" applyBorder="1" applyAlignment="1">
      <alignment horizontal="left"/>
    </xf>
    <xf numFmtId="165" fontId="0" fillId="0" borderId="3" xfId="1" applyNumberFormat="1" applyFont="1" applyFill="1" applyBorder="1"/>
    <xf numFmtId="165" fontId="0" fillId="0" borderId="5" xfId="1" applyNumberFormat="1" applyFont="1" applyFill="1" applyBorder="1"/>
    <xf numFmtId="165" fontId="0" fillId="0" borderId="6" xfId="1" applyNumberFormat="1" applyFont="1" applyFill="1" applyBorder="1"/>
    <xf numFmtId="165" fontId="15" fillId="0" borderId="20" xfId="1" applyNumberFormat="1" applyFont="1" applyFill="1" applyBorder="1"/>
    <xf numFmtId="165" fontId="0" fillId="0" borderId="4" xfId="1" applyNumberFormat="1" applyFont="1" applyFill="1" applyBorder="1"/>
    <xf numFmtId="1" fontId="14" fillId="0" borderId="25" xfId="1" applyNumberFormat="1" applyFont="1" applyBorder="1" applyAlignment="1">
      <alignment horizontal="center"/>
    </xf>
    <xf numFmtId="165" fontId="9" fillId="0" borderId="5" xfId="1" applyNumberFormat="1" applyFont="1" applyFill="1" applyBorder="1"/>
    <xf numFmtId="165" fontId="3" fillId="0" borderId="28" xfId="1" applyNumberFormat="1" applyFont="1" applyBorder="1" applyAlignment="1">
      <alignment horizontal="center" wrapText="1"/>
    </xf>
    <xf numFmtId="165" fontId="9" fillId="2" borderId="1" xfId="0" applyNumberFormat="1" applyFont="1" applyFill="1" applyBorder="1" applyAlignment="1">
      <alignment vertical="top" wrapText="1"/>
    </xf>
    <xf numFmtId="1" fontId="9" fillId="2" borderId="19" xfId="1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165" fontId="9" fillId="0" borderId="9" xfId="1" applyNumberFormat="1" applyFont="1" applyFill="1" applyBorder="1" applyAlignment="1">
      <alignment horizontal="center" vertical="center"/>
    </xf>
    <xf numFmtId="165" fontId="9" fillId="0" borderId="30" xfId="1" applyNumberFormat="1" applyFont="1" applyFill="1" applyBorder="1" applyAlignment="1">
      <alignment horizontal="center" vertical="center"/>
    </xf>
    <xf numFmtId="165" fontId="9" fillId="0" borderId="8" xfId="1" applyNumberFormat="1" applyFont="1" applyFill="1" applyBorder="1" applyAlignment="1">
      <alignment horizontal="center" vertical="center"/>
    </xf>
    <xf numFmtId="165" fontId="9" fillId="0" borderId="31" xfId="1" applyNumberFormat="1" applyFont="1" applyFill="1" applyBorder="1" applyAlignment="1">
      <alignment horizontal="center" vertical="center"/>
    </xf>
    <xf numFmtId="165" fontId="4" fillId="0" borderId="8" xfId="1" applyNumberFormat="1" applyFont="1" applyFill="1" applyBorder="1" applyAlignment="1">
      <alignment horizontal="center"/>
    </xf>
    <xf numFmtId="165" fontId="4" fillId="0" borderId="3" xfId="1" applyNumberFormat="1" applyFont="1" applyFill="1" applyBorder="1" applyAlignment="1">
      <alignment horizontal="center"/>
    </xf>
    <xf numFmtId="165" fontId="9" fillId="0" borderId="32" xfId="1" applyNumberFormat="1" applyFont="1" applyFill="1" applyBorder="1" applyAlignment="1">
      <alignment horizontal="center" wrapText="1"/>
    </xf>
    <xf numFmtId="165" fontId="9" fillId="0" borderId="33" xfId="1" applyNumberFormat="1" applyFont="1" applyFill="1" applyBorder="1" applyAlignment="1">
      <alignment horizontal="center" wrapText="1"/>
    </xf>
    <xf numFmtId="165" fontId="9" fillId="0" borderId="9" xfId="1" applyNumberFormat="1" applyFont="1" applyFill="1" applyBorder="1" applyAlignment="1">
      <alignment horizontal="center" wrapText="1"/>
    </xf>
    <xf numFmtId="165" fontId="9" fillId="0" borderId="30" xfId="1" applyNumberFormat="1" applyFont="1" applyFill="1" applyBorder="1" applyAlignment="1">
      <alignment horizontal="center" wrapText="1"/>
    </xf>
    <xf numFmtId="0" fontId="9" fillId="0" borderId="32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165" fontId="15" fillId="0" borderId="20" xfId="1" applyNumberFormat="1" applyFont="1" applyBorder="1" applyAlignment="1"/>
    <xf numFmtId="0" fontId="16" fillId="0" borderId="4" xfId="0" applyFont="1" applyBorder="1"/>
    <xf numFmtId="0" fontId="16" fillId="0" borderId="5" xfId="0" applyFont="1" applyBorder="1"/>
    <xf numFmtId="0" fontId="0" fillId="0" borderId="33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1" xfId="0" applyBorder="1" applyAlignment="1">
      <alignment vertical="top"/>
    </xf>
    <xf numFmtId="165" fontId="9" fillId="4" borderId="32" xfId="1" applyNumberFormat="1" applyFont="1" applyFill="1" applyBorder="1" applyAlignment="1">
      <alignment horizontal="center"/>
    </xf>
    <xf numFmtId="165" fontId="9" fillId="4" borderId="33" xfId="1" applyNumberFormat="1" applyFont="1" applyFill="1" applyBorder="1" applyAlignment="1">
      <alignment horizontal="center"/>
    </xf>
    <xf numFmtId="165" fontId="9" fillId="4" borderId="8" xfId="1" applyNumberFormat="1" applyFont="1" applyFill="1" applyBorder="1" applyAlignment="1">
      <alignment horizontal="center"/>
    </xf>
    <xf numFmtId="165" fontId="9" fillId="4" borderId="31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5" fontId="15" fillId="0" borderId="32" xfId="1" applyNumberFormat="1" applyFont="1" applyBorder="1" applyAlignment="1">
      <alignment horizontal="left"/>
    </xf>
    <xf numFmtId="165" fontId="15" fillId="0" borderId="33" xfId="1" applyNumberFormat="1" applyFont="1" applyBorder="1" applyAlignment="1">
      <alignment horizontal="left"/>
    </xf>
    <xf numFmtId="165" fontId="15" fillId="0" borderId="8" xfId="1" applyNumberFormat="1" applyFont="1" applyBorder="1" applyAlignment="1">
      <alignment horizontal="left"/>
    </xf>
    <xf numFmtId="165" fontId="15" fillId="0" borderId="31" xfId="1" applyNumberFormat="1" applyFont="1" applyBorder="1" applyAlignment="1">
      <alignment horizontal="left"/>
    </xf>
    <xf numFmtId="0" fontId="3" fillId="0" borderId="20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65" fontId="15" fillId="0" borderId="20" xfId="1" applyNumberFormat="1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17" fillId="0" borderId="32" xfId="0" quotePrefix="1" applyFont="1" applyBorder="1" applyAlignment="1">
      <alignment horizontal="left" vertical="center" wrapText="1"/>
    </xf>
    <xf numFmtId="0" fontId="17" fillId="0" borderId="35" xfId="0" quotePrefix="1" applyFont="1" applyBorder="1" applyAlignment="1">
      <alignment horizontal="left" vertical="center" wrapText="1"/>
    </xf>
    <xf numFmtId="0" fontId="17" fillId="0" borderId="8" xfId="0" quotePrefix="1" applyFont="1" applyBorder="1" applyAlignment="1">
      <alignment horizontal="left" vertical="center" wrapText="1"/>
    </xf>
    <xf numFmtId="0" fontId="17" fillId="0" borderId="3" xfId="0" quotePrefix="1" applyFont="1" applyBorder="1" applyAlignment="1">
      <alignment horizontal="left" vertical="center" wrapText="1"/>
    </xf>
    <xf numFmtId="0" fontId="17" fillId="0" borderId="32" xfId="0" quotePrefix="1" applyFont="1" applyBorder="1" applyAlignment="1">
      <alignment horizontal="left" vertical="center"/>
    </xf>
    <xf numFmtId="0" fontId="17" fillId="0" borderId="35" xfId="0" quotePrefix="1" applyFont="1" applyBorder="1" applyAlignment="1">
      <alignment horizontal="left" vertical="center"/>
    </xf>
    <xf numFmtId="0" fontId="17" fillId="0" borderId="8" xfId="0" quotePrefix="1" applyFont="1" applyBorder="1" applyAlignment="1">
      <alignment horizontal="left" vertical="center"/>
    </xf>
    <xf numFmtId="0" fontId="17" fillId="0" borderId="3" xfId="0" quotePrefix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6"/>
  <sheetViews>
    <sheetView tabSelected="1" zoomScaleNormal="100" zoomScaleSheetLayoutView="75" workbookViewId="0">
      <selection activeCell="B1" sqref="B1"/>
    </sheetView>
  </sheetViews>
  <sheetFormatPr defaultColWidth="8.85546875" defaultRowHeight="12.75" x14ac:dyDescent="0.2"/>
  <cols>
    <col min="1" max="1" width="5.140625" customWidth="1"/>
    <col min="2" max="2" width="17.7109375" customWidth="1"/>
    <col min="3" max="3" width="30.7109375" customWidth="1"/>
    <col min="4" max="4" width="22.7109375" style="8" customWidth="1"/>
    <col min="5" max="5" width="19" customWidth="1"/>
    <col min="6" max="10" width="9.140625" hidden="1" customWidth="1"/>
    <col min="12" max="12" width="9.140625"/>
    <col min="13" max="13" width="12.28515625" bestFit="1" customWidth="1"/>
    <col min="14" max="14" width="9.140625"/>
    <col min="15" max="15" width="10.28515625" bestFit="1" customWidth="1"/>
  </cols>
  <sheetData>
    <row r="1" spans="2:17" ht="13.5" thickBot="1" x14ac:dyDescent="0.25">
      <c r="B1" s="70" t="s">
        <v>42</v>
      </c>
      <c r="C1" s="70"/>
    </row>
    <row r="2" spans="2:17" ht="18" x14ac:dyDescent="0.25">
      <c r="B2" s="46" t="s">
        <v>20</v>
      </c>
      <c r="C2" s="47"/>
      <c r="D2" s="89" t="s">
        <v>39</v>
      </c>
      <c r="E2" s="90"/>
    </row>
    <row r="3" spans="2:17" ht="23.25" customHeight="1" x14ac:dyDescent="0.2">
      <c r="B3" s="38" t="s">
        <v>11</v>
      </c>
      <c r="E3" s="6"/>
    </row>
    <row r="4" spans="2:17" ht="21" customHeight="1" thickBot="1" x14ac:dyDescent="0.25">
      <c r="B4" s="39" t="s">
        <v>19</v>
      </c>
      <c r="E4" s="6"/>
    </row>
    <row r="5" spans="2:17" s="2" customFormat="1" ht="16.5" thickTop="1" x14ac:dyDescent="0.25">
      <c r="B5" s="40"/>
      <c r="C5" s="48" t="s">
        <v>12</v>
      </c>
      <c r="D5" s="7"/>
      <c r="E5" s="41"/>
      <c r="F5" s="10"/>
      <c r="G5" s="10"/>
      <c r="H5" s="10"/>
      <c r="I5" s="10"/>
      <c r="J5" s="10"/>
      <c r="L5"/>
      <c r="M5"/>
      <c r="N5"/>
      <c r="O5"/>
      <c r="P5"/>
      <c r="Q5"/>
    </row>
    <row r="6" spans="2:17" s="1" customFormat="1" ht="18" customHeight="1" x14ac:dyDescent="0.2">
      <c r="B6" s="51" t="s">
        <v>35</v>
      </c>
      <c r="C6" s="20"/>
      <c r="D6" s="19"/>
      <c r="E6" s="42"/>
      <c r="F6" s="11"/>
      <c r="G6" s="11"/>
      <c r="H6" s="11"/>
      <c r="I6" s="11"/>
      <c r="J6" s="11"/>
      <c r="L6"/>
      <c r="M6"/>
      <c r="N6"/>
      <c r="O6"/>
      <c r="P6"/>
      <c r="Q6"/>
    </row>
    <row r="7" spans="2:17" ht="24.95" customHeight="1" x14ac:dyDescent="0.2">
      <c r="B7" s="23" t="s">
        <v>1</v>
      </c>
      <c r="C7" s="15" t="s">
        <v>2</v>
      </c>
      <c r="D7" s="13" t="s">
        <v>3</v>
      </c>
      <c r="E7" s="43"/>
      <c r="F7" s="3"/>
      <c r="G7" s="3"/>
      <c r="H7" s="3"/>
      <c r="I7" s="3"/>
      <c r="J7" s="3"/>
    </row>
    <row r="8" spans="2:17" x14ac:dyDescent="0.2">
      <c r="B8" s="26">
        <f>44696*12</f>
        <v>536352</v>
      </c>
      <c r="C8" s="72">
        <v>0</v>
      </c>
      <c r="D8" s="78" t="e">
        <f>SUM(B8/C8)</f>
        <v>#DIV/0!</v>
      </c>
      <c r="E8" s="33"/>
      <c r="F8" s="3"/>
      <c r="G8" s="3"/>
      <c r="H8" s="3"/>
      <c r="I8" s="3"/>
      <c r="J8" s="3"/>
    </row>
    <row r="9" spans="2:17" ht="12.75" customHeight="1" x14ac:dyDescent="0.2">
      <c r="B9" s="125" t="s">
        <v>36</v>
      </c>
      <c r="C9" s="126"/>
      <c r="D9" s="84" t="s">
        <v>28</v>
      </c>
      <c r="E9" s="43"/>
      <c r="F9" s="3"/>
      <c r="G9" s="3"/>
      <c r="H9" s="3"/>
      <c r="I9" s="3"/>
      <c r="J9" s="3"/>
    </row>
    <row r="10" spans="2:17" ht="13.5" customHeight="1" thickBot="1" x14ac:dyDescent="0.25">
      <c r="B10" s="127"/>
      <c r="C10" s="128"/>
      <c r="D10" s="68">
        <v>0</v>
      </c>
      <c r="E10" s="43"/>
      <c r="F10" s="3"/>
      <c r="G10" s="3"/>
      <c r="H10" s="3"/>
      <c r="I10" s="3"/>
      <c r="J10" s="3"/>
    </row>
    <row r="11" spans="2:17" ht="12.75" customHeight="1" x14ac:dyDescent="0.2">
      <c r="B11" s="129" t="s">
        <v>37</v>
      </c>
      <c r="C11" s="130"/>
      <c r="D11" s="84" t="s">
        <v>28</v>
      </c>
      <c r="E11" s="43"/>
      <c r="F11" s="3"/>
      <c r="G11" s="3"/>
      <c r="H11" s="3"/>
      <c r="I11" s="3"/>
      <c r="J11" s="3"/>
    </row>
    <row r="12" spans="2:17" ht="13.5" customHeight="1" thickBot="1" x14ac:dyDescent="0.25">
      <c r="B12" s="131"/>
      <c r="C12" s="132"/>
      <c r="D12" s="68">
        <v>0</v>
      </c>
      <c r="E12" s="43"/>
      <c r="F12" s="3"/>
      <c r="G12" s="3"/>
      <c r="H12" s="3"/>
      <c r="I12" s="3"/>
      <c r="J12" s="3"/>
    </row>
    <row r="13" spans="2:17" s="37" customFormat="1" ht="16.5" customHeight="1" x14ac:dyDescent="0.2">
      <c r="B13" s="91" t="s">
        <v>21</v>
      </c>
      <c r="C13" s="92"/>
      <c r="D13" s="75" t="s">
        <v>4</v>
      </c>
      <c r="E13" s="43" t="s">
        <v>38</v>
      </c>
      <c r="F13" s="9"/>
      <c r="G13" s="9"/>
      <c r="H13" s="9"/>
      <c r="I13" s="9"/>
      <c r="J13" s="9"/>
      <c r="L13"/>
      <c r="M13"/>
      <c r="N13"/>
      <c r="O13"/>
      <c r="P13"/>
      <c r="Q13"/>
    </row>
    <row r="14" spans="2:17" s="1" customFormat="1" ht="18" customHeight="1" x14ac:dyDescent="0.2">
      <c r="B14" s="93"/>
      <c r="C14" s="94"/>
      <c r="D14" s="83" t="e">
        <f>SUM(D8,D10,D12)</f>
        <v>#DIV/0!</v>
      </c>
      <c r="E14" s="85"/>
      <c r="F14" s="11"/>
      <c r="G14" s="11"/>
      <c r="H14" s="11"/>
      <c r="I14" s="11"/>
      <c r="J14" s="11"/>
      <c r="L14"/>
      <c r="M14"/>
      <c r="N14"/>
      <c r="O14"/>
      <c r="P14"/>
      <c r="Q14"/>
    </row>
    <row r="15" spans="2:17" ht="18" customHeight="1" x14ac:dyDescent="0.25">
      <c r="B15" s="95" t="s">
        <v>13</v>
      </c>
      <c r="C15" s="96"/>
      <c r="D15" s="96"/>
      <c r="E15" s="5"/>
      <c r="F15" s="3"/>
      <c r="G15" s="3"/>
      <c r="H15" s="3"/>
      <c r="I15" s="3"/>
      <c r="J15" s="3"/>
    </row>
    <row r="16" spans="2:17" ht="17.25" customHeight="1" x14ac:dyDescent="0.2">
      <c r="B16" s="76" t="s">
        <v>29</v>
      </c>
      <c r="C16" s="77"/>
      <c r="D16" s="78"/>
      <c r="E16" s="42"/>
      <c r="F16" s="3"/>
      <c r="G16" s="3"/>
      <c r="H16" s="3"/>
      <c r="I16" s="3"/>
      <c r="J16" s="3"/>
    </row>
    <row r="17" spans="2:10" ht="22.5" customHeight="1" x14ac:dyDescent="0.2">
      <c r="B17" s="73" t="s">
        <v>1</v>
      </c>
      <c r="C17" s="74" t="s">
        <v>2</v>
      </c>
      <c r="D17" s="74" t="s">
        <v>3</v>
      </c>
      <c r="E17" s="43"/>
      <c r="F17" s="3"/>
      <c r="G17" s="3"/>
      <c r="H17" s="3"/>
      <c r="I17" s="3"/>
      <c r="J17" s="3"/>
    </row>
    <row r="18" spans="2:10" x14ac:dyDescent="0.2">
      <c r="B18" s="26">
        <f>(23816+10565+121)*12</f>
        <v>414024</v>
      </c>
      <c r="C18" s="72">
        <v>0</v>
      </c>
      <c r="D18" s="79" t="e">
        <f>SUM(B18/C18)</f>
        <v>#DIV/0!</v>
      </c>
      <c r="E18" s="33"/>
      <c r="F18" s="3"/>
      <c r="G18" s="3"/>
      <c r="H18" s="3"/>
      <c r="I18" s="3"/>
      <c r="J18" s="3"/>
    </row>
    <row r="19" spans="2:10" ht="18" customHeight="1" x14ac:dyDescent="0.35">
      <c r="B19" s="122" t="s">
        <v>33</v>
      </c>
      <c r="C19" s="123"/>
      <c r="D19" s="124"/>
      <c r="E19" s="42"/>
      <c r="F19" s="3"/>
      <c r="G19" s="3"/>
      <c r="H19" s="3"/>
      <c r="I19" s="3"/>
      <c r="J19" s="3"/>
    </row>
    <row r="20" spans="2:10" ht="22.5" customHeight="1" x14ac:dyDescent="0.2">
      <c r="B20" s="73" t="s">
        <v>1</v>
      </c>
      <c r="C20" s="74" t="s">
        <v>2</v>
      </c>
      <c r="D20" s="74" t="s">
        <v>3</v>
      </c>
      <c r="E20" s="43"/>
      <c r="F20" s="3"/>
      <c r="G20" s="3"/>
      <c r="H20" s="3"/>
      <c r="I20" s="3"/>
      <c r="J20" s="3"/>
    </row>
    <row r="21" spans="2:10" x14ac:dyDescent="0.2">
      <c r="B21" s="26">
        <f>(10565+121)*12</f>
        <v>128232</v>
      </c>
      <c r="C21" s="72">
        <v>0</v>
      </c>
      <c r="D21" s="79" t="e">
        <f>SUM(B21/C21)</f>
        <v>#DIV/0!</v>
      </c>
      <c r="E21" s="33"/>
      <c r="F21" s="3"/>
      <c r="G21" s="3"/>
      <c r="H21" s="3"/>
      <c r="I21" s="3"/>
      <c r="J21" s="3"/>
    </row>
    <row r="22" spans="2:10" ht="18" customHeight="1" x14ac:dyDescent="0.35">
      <c r="B22" s="80" t="s">
        <v>30</v>
      </c>
      <c r="C22" s="81"/>
      <c r="D22" s="78"/>
      <c r="E22" s="42"/>
      <c r="F22" s="3"/>
      <c r="G22" s="3"/>
      <c r="H22" s="3"/>
      <c r="I22" s="3"/>
      <c r="J22" s="3"/>
    </row>
    <row r="23" spans="2:10" ht="22.5" customHeight="1" x14ac:dyDescent="0.2">
      <c r="B23" s="73" t="s">
        <v>1</v>
      </c>
      <c r="C23" s="74" t="s">
        <v>2</v>
      </c>
      <c r="D23" s="74" t="s">
        <v>3</v>
      </c>
      <c r="E23" s="43"/>
      <c r="F23" s="3"/>
      <c r="G23" s="3"/>
      <c r="H23" s="3"/>
      <c r="I23" s="3"/>
      <c r="J23" s="3"/>
    </row>
    <row r="24" spans="2:10" ht="12.75" customHeight="1" x14ac:dyDescent="0.2">
      <c r="B24" s="26">
        <f>(34381)*12</f>
        <v>412572</v>
      </c>
      <c r="C24" s="72">
        <v>0</v>
      </c>
      <c r="D24" s="79" t="e">
        <f>SUM(B24/C24)</f>
        <v>#DIV/0!</v>
      </c>
      <c r="E24" s="33"/>
      <c r="F24" s="3"/>
      <c r="G24" s="3"/>
      <c r="H24" s="3"/>
      <c r="I24" s="3"/>
      <c r="J24" s="3"/>
    </row>
    <row r="25" spans="2:10" ht="18" customHeight="1" x14ac:dyDescent="0.35">
      <c r="B25" s="71" t="s">
        <v>31</v>
      </c>
      <c r="C25" s="81"/>
      <c r="D25" s="78"/>
      <c r="E25" s="42"/>
      <c r="F25" s="3"/>
      <c r="G25" s="3"/>
      <c r="H25" s="3"/>
      <c r="I25" s="3"/>
      <c r="J25" s="3"/>
    </row>
    <row r="26" spans="2:10" ht="22.5" customHeight="1" x14ac:dyDescent="0.2">
      <c r="B26" s="73" t="s">
        <v>1</v>
      </c>
      <c r="C26" s="74" t="s">
        <v>2</v>
      </c>
      <c r="D26" s="74" t="s">
        <v>3</v>
      </c>
      <c r="E26" s="43"/>
      <c r="F26" s="3"/>
      <c r="G26" s="3"/>
      <c r="H26" s="3"/>
      <c r="I26" s="3"/>
      <c r="J26" s="3"/>
    </row>
    <row r="27" spans="2:10" x14ac:dyDescent="0.2">
      <c r="B27" s="26">
        <f>(3572+528+121)*12</f>
        <v>50652</v>
      </c>
      <c r="C27" s="72">
        <v>0</v>
      </c>
      <c r="D27" s="79" t="e">
        <f>SUM(B27/C27)</f>
        <v>#DIV/0!</v>
      </c>
      <c r="E27" s="33"/>
      <c r="F27" s="3"/>
      <c r="G27" s="3"/>
      <c r="H27" s="3"/>
      <c r="I27" s="3"/>
      <c r="J27" s="3"/>
    </row>
    <row r="28" spans="2:10" ht="18" customHeight="1" x14ac:dyDescent="0.35">
      <c r="B28" s="71" t="s">
        <v>32</v>
      </c>
      <c r="C28" s="81"/>
      <c r="D28" s="78"/>
      <c r="E28" s="42"/>
      <c r="F28" s="3"/>
      <c r="G28" s="3"/>
      <c r="H28" s="3"/>
      <c r="I28" s="3"/>
      <c r="J28" s="3"/>
    </row>
    <row r="29" spans="2:10" ht="22.5" customHeight="1" x14ac:dyDescent="0.2">
      <c r="B29" s="73" t="s">
        <v>1</v>
      </c>
      <c r="C29" s="74" t="s">
        <v>2</v>
      </c>
      <c r="D29" s="74" t="s">
        <v>3</v>
      </c>
      <c r="E29" s="43"/>
      <c r="F29" s="3"/>
      <c r="G29" s="3"/>
      <c r="H29" s="3"/>
      <c r="I29" s="3"/>
      <c r="J29" s="3"/>
    </row>
    <row r="30" spans="2:10" x14ac:dyDescent="0.2">
      <c r="B30" s="26">
        <f>(3572+528+121)*12</f>
        <v>50652</v>
      </c>
      <c r="C30" s="72">
        <v>0</v>
      </c>
      <c r="D30" s="79" t="e">
        <f>SUM(B30/C30)</f>
        <v>#DIV/0!</v>
      </c>
      <c r="E30" s="43"/>
      <c r="F30" s="3"/>
      <c r="G30" s="3"/>
      <c r="H30" s="3"/>
      <c r="I30" s="3"/>
      <c r="J30" s="3"/>
    </row>
    <row r="31" spans="2:10" x14ac:dyDescent="0.2">
      <c r="B31" s="116" t="s">
        <v>34</v>
      </c>
      <c r="C31" s="117"/>
      <c r="D31" s="69" t="s">
        <v>28</v>
      </c>
      <c r="E31" s="43"/>
      <c r="F31" s="3"/>
      <c r="G31" s="3"/>
      <c r="H31" s="3"/>
      <c r="I31" s="3"/>
      <c r="J31" s="3"/>
    </row>
    <row r="32" spans="2:10" ht="13.5" thickBot="1" x14ac:dyDescent="0.25">
      <c r="B32" s="118"/>
      <c r="C32" s="119"/>
      <c r="D32" s="68">
        <v>0</v>
      </c>
      <c r="E32" s="43"/>
      <c r="F32" s="3"/>
      <c r="G32" s="3"/>
      <c r="H32" s="3"/>
      <c r="I32" s="3"/>
      <c r="J32" s="3"/>
    </row>
    <row r="33" spans="2:17" ht="22.5" customHeight="1" x14ac:dyDescent="0.2">
      <c r="B33" s="97" t="s">
        <v>22</v>
      </c>
      <c r="C33" s="98"/>
      <c r="D33" s="17" t="s">
        <v>4</v>
      </c>
      <c r="E33" s="43" t="s">
        <v>38</v>
      </c>
      <c r="F33" s="3"/>
      <c r="G33" s="3"/>
      <c r="H33" s="3"/>
      <c r="I33" s="3"/>
      <c r="J33" s="3"/>
    </row>
    <row r="34" spans="2:17" ht="18" customHeight="1" thickBot="1" x14ac:dyDescent="0.25">
      <c r="B34" s="99"/>
      <c r="C34" s="100"/>
      <c r="D34" s="36" t="e">
        <f>SUM(D18+D21+D24+D27+D30+D32)</f>
        <v>#DIV/0!</v>
      </c>
      <c r="E34" s="85"/>
      <c r="F34" s="3"/>
      <c r="G34" s="3"/>
      <c r="H34" s="3"/>
      <c r="I34" s="3"/>
      <c r="J34" s="3"/>
    </row>
    <row r="35" spans="2:17" ht="21.75" customHeight="1" thickBot="1" x14ac:dyDescent="0.25">
      <c r="B35" s="30"/>
      <c r="C35" s="4"/>
      <c r="D35" s="12"/>
      <c r="E35" s="32"/>
      <c r="F35" s="3"/>
      <c r="G35" s="3"/>
      <c r="H35" s="3"/>
      <c r="I35" s="3"/>
      <c r="J35" s="3"/>
    </row>
    <row r="36" spans="2:17" s="2" customFormat="1" ht="16.5" customHeight="1" x14ac:dyDescent="0.25">
      <c r="B36" s="45"/>
      <c r="C36" s="55" t="s">
        <v>14</v>
      </c>
      <c r="D36" s="56"/>
      <c r="E36" s="57"/>
      <c r="F36" s="10"/>
      <c r="G36" s="10"/>
      <c r="H36" s="10"/>
      <c r="I36" s="10"/>
      <c r="J36" s="10"/>
      <c r="L36"/>
      <c r="M36"/>
      <c r="N36"/>
      <c r="O36"/>
      <c r="P36"/>
      <c r="Q36"/>
    </row>
    <row r="37" spans="2:17" ht="18" customHeight="1" x14ac:dyDescent="0.35">
      <c r="B37" s="122" t="s">
        <v>9</v>
      </c>
      <c r="C37" s="123"/>
      <c r="D37" s="124"/>
      <c r="E37" s="42"/>
      <c r="F37" s="3"/>
      <c r="G37" s="3"/>
      <c r="H37" s="3"/>
      <c r="I37" s="3"/>
      <c r="J37" s="3"/>
    </row>
    <row r="38" spans="2:17" ht="22.5" customHeight="1" x14ac:dyDescent="0.2">
      <c r="B38" s="25" t="s">
        <v>5</v>
      </c>
      <c r="C38" s="18" t="s">
        <v>6</v>
      </c>
      <c r="D38" s="18" t="s">
        <v>7</v>
      </c>
      <c r="E38" s="44"/>
      <c r="F38" s="3"/>
      <c r="G38" s="3"/>
      <c r="H38" s="3"/>
      <c r="I38" s="3"/>
      <c r="J38" s="3"/>
    </row>
    <row r="39" spans="2:17" x14ac:dyDescent="0.2">
      <c r="B39" s="24">
        <f>(497+2489+19193+948+275+416+2840)*362+(1502+95)*52+(152)*12</f>
        <v>9735064</v>
      </c>
      <c r="C39" s="27">
        <v>0</v>
      </c>
      <c r="D39" s="16" t="e">
        <f>SUM(B39/C39)</f>
        <v>#DIV/0!</v>
      </c>
      <c r="E39" s="33"/>
      <c r="F39" s="3"/>
      <c r="G39" s="3"/>
      <c r="H39" s="3"/>
      <c r="I39" s="3"/>
      <c r="J39" s="3"/>
    </row>
    <row r="40" spans="2:17" ht="17.25" customHeight="1" x14ac:dyDescent="0.35">
      <c r="B40" s="105" t="s">
        <v>0</v>
      </c>
      <c r="C40" s="123"/>
      <c r="D40" s="124"/>
      <c r="E40" s="42"/>
      <c r="F40" s="3"/>
      <c r="G40" s="3"/>
      <c r="H40" s="3"/>
      <c r="I40" s="3"/>
      <c r="J40" s="3"/>
    </row>
    <row r="41" spans="2:17" ht="22.5" customHeight="1" x14ac:dyDescent="0.2">
      <c r="B41" s="25" t="s">
        <v>5</v>
      </c>
      <c r="C41" s="18" t="s">
        <v>6</v>
      </c>
      <c r="D41" s="18" t="s">
        <v>7</v>
      </c>
      <c r="E41" s="44"/>
      <c r="F41" s="3"/>
      <c r="G41" s="3"/>
      <c r="H41" s="3"/>
      <c r="I41" s="3"/>
      <c r="J41" s="3"/>
    </row>
    <row r="42" spans="2:17" ht="12.75" customHeight="1" x14ac:dyDescent="0.2">
      <c r="B42" s="26">
        <f>(20575)*362</f>
        <v>7448150</v>
      </c>
      <c r="C42" s="27">
        <v>0</v>
      </c>
      <c r="D42" s="16" t="e">
        <f>SUM(B42/C42)</f>
        <v>#DIV/0!</v>
      </c>
      <c r="E42" s="33"/>
      <c r="F42" s="3"/>
      <c r="G42" s="3"/>
      <c r="H42" s="3"/>
      <c r="I42" s="3"/>
      <c r="J42" s="3"/>
    </row>
    <row r="43" spans="2:17" ht="18" customHeight="1" x14ac:dyDescent="0.35">
      <c r="B43" s="105" t="s">
        <v>10</v>
      </c>
      <c r="C43" s="123"/>
      <c r="D43" s="124"/>
      <c r="E43" s="42"/>
      <c r="F43" s="3"/>
      <c r="G43" s="3"/>
      <c r="H43" s="3"/>
      <c r="I43" s="3"/>
      <c r="J43" s="3"/>
    </row>
    <row r="44" spans="2:17" ht="22.5" customHeight="1" x14ac:dyDescent="0.2">
      <c r="B44" s="25" t="s">
        <v>5</v>
      </c>
      <c r="C44" s="18" t="s">
        <v>6</v>
      </c>
      <c r="D44" s="18" t="s">
        <v>7</v>
      </c>
      <c r="E44" s="44"/>
      <c r="F44" s="3"/>
      <c r="G44" s="3"/>
      <c r="H44" s="3"/>
      <c r="I44" s="3"/>
      <c r="J44" s="3"/>
    </row>
    <row r="45" spans="2:17" x14ac:dyDescent="0.2">
      <c r="B45" s="24">
        <f>(2672)*362</f>
        <v>967264</v>
      </c>
      <c r="C45" s="27">
        <v>0</v>
      </c>
      <c r="D45" s="16" t="e">
        <f>SUM(B45/C45)</f>
        <v>#DIV/0!</v>
      </c>
      <c r="E45" s="44"/>
      <c r="F45" s="3"/>
      <c r="G45" s="3"/>
      <c r="H45" s="3"/>
      <c r="I45" s="3"/>
      <c r="J45" s="3"/>
    </row>
    <row r="46" spans="2:17" ht="18" customHeight="1" x14ac:dyDescent="0.35">
      <c r="B46" s="105" t="s">
        <v>15</v>
      </c>
      <c r="C46" s="106"/>
      <c r="D46" s="107"/>
      <c r="E46" s="44"/>
      <c r="F46" s="3"/>
      <c r="G46" s="3"/>
      <c r="H46" s="3"/>
      <c r="I46" s="3"/>
      <c r="J46" s="3"/>
    </row>
    <row r="47" spans="2:17" ht="22.5" customHeight="1" x14ac:dyDescent="0.2">
      <c r="B47" s="25" t="s">
        <v>5</v>
      </c>
      <c r="C47" s="18" t="s">
        <v>6</v>
      </c>
      <c r="D47" s="18" t="s">
        <v>7</v>
      </c>
      <c r="E47" s="44"/>
      <c r="F47" s="3"/>
      <c r="G47" s="3"/>
      <c r="H47" s="3"/>
      <c r="I47" s="3"/>
      <c r="J47" s="3"/>
    </row>
    <row r="48" spans="2:17" x14ac:dyDescent="0.2">
      <c r="B48" s="24">
        <f>(420+116+420+480+3000+1190)*362</f>
        <v>2036612</v>
      </c>
      <c r="C48" s="27">
        <v>0</v>
      </c>
      <c r="D48" s="14" t="e">
        <f>SUM(B48/C48)</f>
        <v>#DIV/0!</v>
      </c>
      <c r="E48" s="44"/>
      <c r="F48" s="3"/>
      <c r="G48" s="3"/>
      <c r="H48" s="3"/>
      <c r="I48" s="3"/>
      <c r="J48" s="3"/>
    </row>
    <row r="49" spans="2:17" ht="21" customHeight="1" x14ac:dyDescent="0.2">
      <c r="B49" s="116" t="s">
        <v>25</v>
      </c>
      <c r="C49" s="117"/>
      <c r="D49" s="69" t="s">
        <v>28</v>
      </c>
      <c r="E49" s="33"/>
      <c r="F49" s="3"/>
      <c r="G49" s="3"/>
      <c r="H49" s="3"/>
      <c r="I49" s="3"/>
      <c r="J49" s="3"/>
    </row>
    <row r="50" spans="2:17" ht="15" customHeight="1" thickBot="1" x14ac:dyDescent="0.25">
      <c r="B50" s="118"/>
      <c r="C50" s="119"/>
      <c r="D50" s="68">
        <v>0</v>
      </c>
      <c r="E50" s="33"/>
      <c r="F50" s="3"/>
      <c r="G50" s="3"/>
      <c r="H50" s="3"/>
      <c r="I50" s="3"/>
      <c r="J50" s="3"/>
    </row>
    <row r="51" spans="2:17" ht="21.75" customHeight="1" x14ac:dyDescent="0.2">
      <c r="B51" s="111" t="s">
        <v>23</v>
      </c>
      <c r="C51" s="112"/>
      <c r="D51" s="17" t="s">
        <v>4</v>
      </c>
      <c r="E51" s="43" t="s">
        <v>38</v>
      </c>
      <c r="F51" s="3"/>
      <c r="G51" s="3"/>
      <c r="H51" s="3"/>
      <c r="I51" s="3"/>
      <c r="J51" s="3"/>
    </row>
    <row r="52" spans="2:17" x14ac:dyDescent="0.2">
      <c r="B52" s="113"/>
      <c r="C52" s="114"/>
      <c r="D52" s="21" t="e">
        <f>SUM(D39+D42+D45+D48+D50)</f>
        <v>#DIV/0!</v>
      </c>
      <c r="E52" s="86"/>
      <c r="F52" s="3"/>
      <c r="G52" s="3"/>
      <c r="H52" s="3"/>
      <c r="I52" s="3"/>
      <c r="J52" s="3"/>
    </row>
    <row r="53" spans="2:17" ht="20.25" customHeight="1" x14ac:dyDescent="0.2">
      <c r="B53" s="30"/>
      <c r="C53" s="4"/>
      <c r="D53" s="12"/>
      <c r="E53" s="32"/>
      <c r="F53" s="3"/>
      <c r="G53" s="3"/>
      <c r="H53" s="3"/>
      <c r="I53" s="3"/>
      <c r="J53" s="3"/>
    </row>
    <row r="54" spans="2:17" ht="18" customHeight="1" x14ac:dyDescent="0.25">
      <c r="B54" s="31" t="s">
        <v>8</v>
      </c>
      <c r="C54" s="115" t="s">
        <v>24</v>
      </c>
      <c r="D54" s="115"/>
      <c r="E54" s="33"/>
    </row>
    <row r="55" spans="2:17" x14ac:dyDescent="0.2">
      <c r="B55" s="28"/>
      <c r="C55" s="3"/>
      <c r="D55" s="17" t="s">
        <v>4</v>
      </c>
      <c r="E55" s="49"/>
    </row>
    <row r="56" spans="2:17" x14ac:dyDescent="0.2">
      <c r="B56" s="28"/>
      <c r="C56" s="3"/>
      <c r="D56" s="29" t="e">
        <f>SUM(D14+D34+D52)</f>
        <v>#DIV/0!</v>
      </c>
      <c r="E56" s="50"/>
    </row>
    <row r="57" spans="2:17" ht="23.25" customHeight="1" x14ac:dyDescent="0.2">
      <c r="B57" s="30"/>
      <c r="C57" s="4"/>
      <c r="D57" s="22"/>
      <c r="E57" s="34"/>
      <c r="P57" s="70"/>
      <c r="Q57" s="70"/>
    </row>
    <row r="58" spans="2:17" ht="22.5" customHeight="1" x14ac:dyDescent="0.25">
      <c r="B58" s="52" t="s">
        <v>26</v>
      </c>
      <c r="C58" s="53"/>
      <c r="D58" s="53"/>
      <c r="E58" s="60"/>
      <c r="P58" s="70"/>
      <c r="Q58" s="70"/>
    </row>
    <row r="59" spans="2:17" ht="23.25" customHeight="1" x14ac:dyDescent="0.2">
      <c r="B59" s="120" t="s">
        <v>16</v>
      </c>
      <c r="C59" s="121"/>
      <c r="D59" s="121"/>
      <c r="E59" s="61"/>
      <c r="P59" s="70"/>
      <c r="Q59" s="70"/>
    </row>
    <row r="60" spans="2:17" x14ac:dyDescent="0.2">
      <c r="B60" s="101" t="s">
        <v>40</v>
      </c>
      <c r="C60" s="108"/>
      <c r="D60" s="59" t="s">
        <v>17</v>
      </c>
      <c r="E60" s="62"/>
      <c r="P60" s="70"/>
      <c r="Q60" s="70"/>
    </row>
    <row r="61" spans="2:17" ht="28.5" customHeight="1" x14ac:dyDescent="0.2">
      <c r="B61" s="109"/>
      <c r="C61" s="110"/>
      <c r="D61" s="82">
        <f>SUM(E14,E34,E52)</f>
        <v>0</v>
      </c>
      <c r="E61" s="35"/>
      <c r="P61" s="70"/>
      <c r="Q61" s="70"/>
    </row>
    <row r="62" spans="2:17" ht="16.5" customHeight="1" x14ac:dyDescent="0.2">
      <c r="B62" s="30"/>
      <c r="C62" s="4"/>
      <c r="D62" s="22"/>
      <c r="E62" s="34"/>
      <c r="P62" s="70"/>
      <c r="Q62" s="70"/>
    </row>
    <row r="63" spans="2:17" ht="28.5" customHeight="1" x14ac:dyDescent="0.25">
      <c r="B63" s="63" t="s">
        <v>27</v>
      </c>
      <c r="C63" s="67"/>
      <c r="D63" s="67"/>
      <c r="E63" s="64"/>
      <c r="P63" s="70"/>
      <c r="Q63" s="70"/>
    </row>
    <row r="64" spans="2:17" ht="12.95" customHeight="1" x14ac:dyDescent="0.25">
      <c r="B64" s="101" t="s">
        <v>41</v>
      </c>
      <c r="C64" s="102"/>
      <c r="D64" s="17" t="s">
        <v>18</v>
      </c>
      <c r="E64" s="65"/>
      <c r="P64" s="70"/>
      <c r="Q64" s="70"/>
    </row>
    <row r="65" spans="2:9" ht="18" customHeight="1" thickBot="1" x14ac:dyDescent="0.3">
      <c r="B65" s="103"/>
      <c r="C65" s="104"/>
      <c r="D65" s="54" t="e">
        <f>SUM(D56+D61)</f>
        <v>#DIV/0!</v>
      </c>
      <c r="E65" s="58"/>
    </row>
    <row r="66" spans="2:9" ht="40.5" customHeight="1" x14ac:dyDescent="0.2">
      <c r="B66" s="87"/>
      <c r="C66" s="88"/>
      <c r="D66" s="88"/>
      <c r="E66" s="88"/>
      <c r="F66" s="66"/>
      <c r="G66" s="66"/>
      <c r="H66" s="66"/>
      <c r="I66" s="66"/>
    </row>
  </sheetData>
  <mergeCells count="19">
    <mergeCell ref="B40:D40"/>
    <mergeCell ref="B43:D43"/>
    <mergeCell ref="B31:C32"/>
    <mergeCell ref="B66:E66"/>
    <mergeCell ref="D2:E2"/>
    <mergeCell ref="B13:C14"/>
    <mergeCell ref="B15:D15"/>
    <mergeCell ref="B33:C34"/>
    <mergeCell ref="B64:C65"/>
    <mergeCell ref="B46:D46"/>
    <mergeCell ref="B60:C61"/>
    <mergeCell ref="B51:C52"/>
    <mergeCell ref="C54:D54"/>
    <mergeCell ref="B49:C50"/>
    <mergeCell ref="B59:D59"/>
    <mergeCell ref="B19:D19"/>
    <mergeCell ref="B37:D37"/>
    <mergeCell ref="B9:C10"/>
    <mergeCell ref="B11:C12"/>
  </mergeCells>
  <phoneticPr fontId="0" type="noConversion"/>
  <printOptions horizontalCentered="1"/>
  <pageMargins left="0.5" right="0.5" top="1.18" bottom="0.5" header="0.5" footer="0.5"/>
  <pageSetup scale="99" orientation="portrait" horizontalDpi="300" verticalDpi="300" r:id="rId1"/>
  <headerFooter alignWithMargins="0">
    <oddHeader>&amp;LAttachment 4&amp;C&amp;"Arial,Bold"&amp;12&amp;EDirect and Indirect Labor Summary</oddHeader>
    <oddFooter>Page &amp;P of &amp;N</oddFooter>
  </headerFooter>
  <rowBreaks count="1" manualBreakCount="1">
    <brk id="3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407906-87b2-473b-bd91-f4d6ad62b0fe">
      <Terms xmlns="http://schemas.microsoft.com/office/infopath/2007/PartnerControls"/>
    </lcf76f155ced4ddcb4097134ff3c332f>
    <TaxCatchAll xmlns="71a0f528-bc14-49bb-87fa-063ca02854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AF01AC3F4C194BAF59C3DCB84DD38C" ma:contentTypeVersion="15" ma:contentTypeDescription="Create a new document." ma:contentTypeScope="" ma:versionID="0a99aa9860c8d31ed5cb24ddb868884d">
  <xsd:schema xmlns:xsd="http://www.w3.org/2001/XMLSchema" xmlns:xs="http://www.w3.org/2001/XMLSchema" xmlns:p="http://schemas.microsoft.com/office/2006/metadata/properties" xmlns:ns2="b0407906-87b2-473b-bd91-f4d6ad62b0fe" xmlns:ns3="71a0f528-bc14-49bb-87fa-063ca0285406" targetNamespace="http://schemas.microsoft.com/office/2006/metadata/properties" ma:root="true" ma:fieldsID="2dc83ec4df47e51565fd0350a424b7b2" ns2:_="" ns3:_="">
    <xsd:import namespace="b0407906-87b2-473b-bd91-f4d6ad62b0fe"/>
    <xsd:import namespace="71a0f528-bc14-49bb-87fa-063ca02854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07906-87b2-473b-bd91-f4d6ad62b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f2f034-660d-431b-8a86-cebaf50ae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0f528-bc14-49bb-87fa-063ca02854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ced0b7-dcd4-441f-8e20-a9bd33169641}" ma:internalName="TaxCatchAll" ma:showField="CatchAllData" ma:web="71a0f528-bc14-49bb-87fa-063ca02854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9860EA-3E0B-4699-8D82-CAD8B9B500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160273-E2FB-4700-901E-1A2DCE58598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b0407906-87b2-473b-bd91-f4d6ad62b0fe"/>
    <ds:schemaRef ds:uri="71a0f528-bc14-49bb-87fa-063ca0285406"/>
  </ds:schemaRefs>
</ds:datastoreItem>
</file>

<file path=customXml/itemProps3.xml><?xml version="1.0" encoding="utf-8"?>
<ds:datastoreItem xmlns:ds="http://schemas.openxmlformats.org/officeDocument/2006/customXml" ds:itemID="{86DD8D44-F81B-44EC-AB1E-7541784DB3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407906-87b2-473b-bd91-f4d6ad62b0fe"/>
    <ds:schemaRef ds:uri="71a0f528-bc14-49bb-87fa-063ca02854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Labor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smithja</dc:creator>
  <cp:lastModifiedBy>Thomas, Ginna L CIV DECA HQ (USA)</cp:lastModifiedBy>
  <cp:lastPrinted>2023-07-12T16:14:58Z</cp:lastPrinted>
  <dcterms:created xsi:type="dcterms:W3CDTF">1999-06-09T11:50:02Z</dcterms:created>
  <dcterms:modified xsi:type="dcterms:W3CDTF">2026-04-08T14:06:07Z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0x010100AFAF01AC3F4C194BAF59C3DCB84DD38C</vt:lpwstr>
  </property>
</Properties>
</file>